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5315" windowHeight="11835"/>
  </bookViews>
  <sheets>
    <sheet name="Foglio1" sheetId="1" r:id="rId1"/>
  </sheets>
  <definedNames>
    <definedName name="_xlnm.Print_Area" localSheetId="0">Foglio1!$B$2:$E$81</definedName>
  </definedNames>
  <calcPr calcId="144525" iterateDelta="1E-4"/>
</workbook>
</file>

<file path=xl/calcChain.xml><?xml version="1.0" encoding="utf-8"?>
<calcChain xmlns="http://schemas.openxmlformats.org/spreadsheetml/2006/main">
  <c r="F39" i="1" l="1"/>
  <c r="F19" i="1"/>
  <c r="E19" i="1"/>
  <c r="F18" i="1"/>
  <c r="E18" i="1"/>
  <c r="F17" i="1"/>
  <c r="E17" i="1"/>
  <c r="F71" i="1"/>
  <c r="E71" i="1"/>
  <c r="F14" i="1"/>
  <c r="E14" i="1"/>
  <c r="F11" i="1"/>
  <c r="E11" i="1"/>
  <c r="F60" i="1"/>
  <c r="E60" i="1"/>
  <c r="E9" i="1"/>
  <c r="E7" i="1"/>
  <c r="E10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<sst xmlns="http://schemas.openxmlformats.org/spreadsheetml/2006/main" count="322" uniqueCount="154">
  <si>
    <t>Acqui In/Contro Coop Sociale Arl – Onlus</t>
  </si>
  <si>
    <t xml:space="preserve">Gruppo Appartamento </t>
  </si>
  <si>
    <t>Anteo Cooperativa Sociale Onlus</t>
  </si>
  <si>
    <t>Grup. App. "La Piazza"</t>
  </si>
  <si>
    <t>Grup. App. FRASSINETO PO</t>
  </si>
  <si>
    <t>ASL AL</t>
  </si>
  <si>
    <t>Albachiara</t>
  </si>
  <si>
    <t xml:space="preserve">GA AL </t>
  </si>
  <si>
    <t>GA Romita C1</t>
  </si>
  <si>
    <t xml:space="preserve">ASL AL </t>
  </si>
  <si>
    <t>AZZURRA S.C.S.  Onlus</t>
  </si>
  <si>
    <t>Villa Azzurra</t>
  </si>
  <si>
    <t>CA.Ri.PRO srl</t>
  </si>
  <si>
    <t xml:space="preserve">L'ACERO </t>
  </si>
  <si>
    <t xml:space="preserve">In Cammino </t>
  </si>
  <si>
    <t xml:space="preserve">Casa di Riposo e di Ricovero </t>
  </si>
  <si>
    <t xml:space="preserve">Ceresola Srl </t>
  </si>
  <si>
    <t>Comunità Ceresola</t>
  </si>
  <si>
    <t xml:space="preserve">Comune di Rivalta Bormida </t>
  </si>
  <si>
    <t>Residenza La Madonnina</t>
  </si>
  <si>
    <t>CSS Centro Scientifico Sanitario</t>
  </si>
  <si>
    <t>Comunità Montezemolo</t>
  </si>
  <si>
    <t xml:space="preserve">CSS Centro Scientifico Sanitario </t>
  </si>
  <si>
    <t>CAUP Savonese</t>
  </si>
  <si>
    <t>CUFRAD Centro Universitario Francescano</t>
  </si>
  <si>
    <t>DL Servizi Soc Coop Soc Onlus</t>
  </si>
  <si>
    <t>Soggiorno Villa Poggio</t>
  </si>
  <si>
    <t>Fondazione Opera Diocesana Assistenza Assist.</t>
  </si>
  <si>
    <t xml:space="preserve">La Cappuccetta </t>
  </si>
  <si>
    <t>L'Abbazia</t>
  </si>
  <si>
    <t>L'Abbazia - GA Avanzato</t>
  </si>
  <si>
    <t>Fondazione Villa Serena Onlus ODA</t>
  </si>
  <si>
    <t>RISS Don Minazzi</t>
  </si>
  <si>
    <t xml:space="preserve">GRUPPO ABELE DI VERBANIA ONLUS                                          </t>
  </si>
  <si>
    <t>Il Residence Srl</t>
  </si>
  <si>
    <t>Valchiusella</t>
  </si>
  <si>
    <t>Kos Care Srl</t>
  </si>
  <si>
    <t>CT Casa Varazze</t>
  </si>
  <si>
    <t>L'Abbazia Coop Sociale ODA</t>
  </si>
  <si>
    <t>GA Aleramo</t>
  </si>
  <si>
    <t>Villa Raffaella</t>
  </si>
  <si>
    <t>M.A.C.S.srl</t>
  </si>
  <si>
    <t>Il Montello</t>
  </si>
  <si>
    <t>Obiettivo solidarietà Soc Coop Soc</t>
  </si>
  <si>
    <t>Il Ranocchio</t>
  </si>
  <si>
    <t>P.L.V. Ordine Opedale S. Giuovanni di Dio Fa</t>
  </si>
  <si>
    <t xml:space="preserve">Comunità Forense "San Giovanni Di Dio" </t>
  </si>
  <si>
    <t>La Casa Giardino</t>
  </si>
  <si>
    <t xml:space="preserve">Progetto Emmaus - Cos Coop Soc. </t>
  </si>
  <si>
    <t>Comunità Psichiatrica Emmaus</t>
  </si>
  <si>
    <t>Residenza Protetta PRA'ELLERA s.r.l.</t>
  </si>
  <si>
    <t>Pra'ellera</t>
  </si>
  <si>
    <t>SA.VI. - IL PLATANO ACQUI T.</t>
  </si>
  <si>
    <t xml:space="preserve">Il Tiglio </t>
  </si>
  <si>
    <t xml:space="preserve">Villa Cora Srl </t>
  </si>
  <si>
    <t>Comunità La Vite</t>
  </si>
  <si>
    <t>Abros Gestioni srl</t>
  </si>
  <si>
    <t>Casa di Risposo G.E. Balduzzi</t>
  </si>
  <si>
    <t xml:space="preserve">Ass. Fides Onlus </t>
  </si>
  <si>
    <t>Casa Carla Maria</t>
  </si>
  <si>
    <t>C.S.M. Srl</t>
  </si>
  <si>
    <t>Residenza Dahu</t>
  </si>
  <si>
    <t>C.S.S.A.S.I.P.A.B. LERCARO</t>
  </si>
  <si>
    <t>LERCARO</t>
  </si>
  <si>
    <t>Casa di Riposo SS Antonio e Caterina</t>
  </si>
  <si>
    <t>Ex La Casa e Nuovi Orizzonti</t>
  </si>
  <si>
    <t>Centro Torinese Solidarietà Onlus</t>
  </si>
  <si>
    <t>Passaggio nord-ovest</t>
  </si>
  <si>
    <t>Gruppo Appartamento Domus</t>
  </si>
  <si>
    <t>Codess Sociale Società Coop Onlus</t>
  </si>
  <si>
    <t xml:space="preserve">Comune di Parodi Ligure </t>
  </si>
  <si>
    <t>Residenza per anziani Gli Olmi</t>
  </si>
  <si>
    <t>Cons.di Libere Imprese.CCS ONLUS</t>
  </si>
  <si>
    <t>Comunità Alloggio Anziani "La Rotonda"</t>
  </si>
  <si>
    <t>Gesco srl</t>
  </si>
  <si>
    <t>Residenza San Rocco</t>
  </si>
  <si>
    <t>Il Gabbiano Centro Riab. Com. Terap.</t>
  </si>
  <si>
    <t xml:space="preserve">Il Gabbiano </t>
  </si>
  <si>
    <t>Il Margine Soc.Coop Sociale</t>
  </si>
  <si>
    <t>GA Punto 28</t>
  </si>
  <si>
    <t>Il QUADRIFOGLIO SRL</t>
  </si>
  <si>
    <t>RAF I Boschi</t>
  </si>
  <si>
    <t>Casa di Campo</t>
  </si>
  <si>
    <t>Interactive Soc. Coop. Sociale</t>
  </si>
  <si>
    <t>Comunità "Polis"</t>
  </si>
  <si>
    <t>R.I.S.S. Sant'Agata</t>
  </si>
  <si>
    <t>CT Casa Pero</t>
  </si>
  <si>
    <t>La Città del Sole SCS Coop Sociale</t>
  </si>
  <si>
    <t>Comunità Sopra le nuvole</t>
  </si>
  <si>
    <t>La Conchiglia srl</t>
  </si>
  <si>
    <t>LA Conchiglia srl</t>
  </si>
  <si>
    <t>GA Pinelli</t>
  </si>
  <si>
    <t>GA Sant'Anna</t>
  </si>
  <si>
    <t>GA Valerani</t>
  </si>
  <si>
    <t>Les Aigles Coop. Soc</t>
  </si>
  <si>
    <t>La Lumiere</t>
  </si>
  <si>
    <t>L'Incontro srl</t>
  </si>
  <si>
    <t>Gruppo Living</t>
  </si>
  <si>
    <t>L'Incontro</t>
  </si>
  <si>
    <t>Vivere nel Verde</t>
  </si>
  <si>
    <t xml:space="preserve">PANDORA Comunità Srl </t>
  </si>
  <si>
    <t>Comunità Pandora Castel Rocchero</t>
  </si>
  <si>
    <t>La Mia Casa</t>
  </si>
  <si>
    <t>Gruppo Appartamento Due passi</t>
  </si>
  <si>
    <t>Pulas Cooperativa Sociale  a.r.l.</t>
  </si>
  <si>
    <t>Don L. Ferraro</t>
  </si>
  <si>
    <t>Recidenze Du Parc srl</t>
  </si>
  <si>
    <t>ABICITTA</t>
  </si>
  <si>
    <t>GA Fenestrelle1</t>
  </si>
  <si>
    <t>Sereni Orizzonti 1 SPA</t>
  </si>
  <si>
    <t>Comunità La Braia</t>
  </si>
  <si>
    <t>Il Girasole</t>
  </si>
  <si>
    <t>Residenza Gigi e Teresio Capra"</t>
  </si>
  <si>
    <t>Soggiorno Fiordaliso srl</t>
  </si>
  <si>
    <t>Soggiorno Fiordaliso</t>
  </si>
  <si>
    <t>GA Romita A1</t>
  </si>
  <si>
    <t>Unità Operativa e Dirigente Responsabile</t>
  </si>
  <si>
    <t>RAGIONE SOCIALE GESTORE DELLA COMUNITA'</t>
  </si>
  <si>
    <t>NOME COMUNITA' PSICHIATRICHE AUTORIZZATE/ACCREDITATE AI SENSI DCR 357-1370 DEL 13/01/1997 e s.m.i.</t>
  </si>
  <si>
    <t>tipo comunità</t>
  </si>
  <si>
    <t>S.C. Salute Mentale - Dr P. Casamento</t>
  </si>
  <si>
    <t>Giornate degenza anno 2020</t>
  </si>
  <si>
    <t>Totale costo anno 2020</t>
  </si>
  <si>
    <t>CA</t>
  </si>
  <si>
    <t>CPB</t>
  </si>
  <si>
    <t>GA</t>
  </si>
  <si>
    <t>RAF</t>
  </si>
  <si>
    <t>STS ART 13 F</t>
  </si>
  <si>
    <t>DPD - STS 13 E</t>
  </si>
  <si>
    <t>CPA</t>
  </si>
  <si>
    <t>RISS</t>
  </si>
  <si>
    <t>STS 13 E</t>
  </si>
  <si>
    <t>RSA</t>
  </si>
  <si>
    <t xml:space="preserve">Villa San Secondo  </t>
  </si>
  <si>
    <t xml:space="preserve">Villa San Secondo </t>
  </si>
  <si>
    <t xml:space="preserve">Comunità Giano  Alta Intensità Terapeutica </t>
  </si>
  <si>
    <t>GA Il Tiglio</t>
  </si>
  <si>
    <t xml:space="preserve">GA La Magnolia  </t>
  </si>
  <si>
    <t>SRLA ART 14 A</t>
  </si>
  <si>
    <t>STS ART. 13 E</t>
  </si>
  <si>
    <t>STR ART. 12 A</t>
  </si>
  <si>
    <t>DCA - Fuori Regione</t>
  </si>
  <si>
    <t>CA psich Fuori Regione</t>
  </si>
  <si>
    <t>RAF - Fuori Regione</t>
  </si>
  <si>
    <t>Com Psich - Fuori Regione</t>
  </si>
  <si>
    <t>Com Psich -  Fuori Regione</t>
  </si>
  <si>
    <t>CPB - Fuori Regione</t>
  </si>
  <si>
    <t>Struttura per le dipendenze - lunga assistenza</t>
  </si>
  <si>
    <t>Struttura Terapeutica Riabiltiativa -  ART. 12 A</t>
  </si>
  <si>
    <t>Struttura Terapeutica Sìper le comorbilità  ART. 13 E</t>
  </si>
  <si>
    <t>COMUNITA' PSICHIATRICHE AUTORIZZATE/ACCREDITATE FUORI REGIONE PIEMONTE</t>
  </si>
  <si>
    <t>ALTRE STRUTTURE ACCREDITATE per la Disabilità Psichica, per i disturbi alimentari e per le Dipendenze i cui inserimenti sono stati effettuati in sede di Commissioni UMVD -UVG-  DOPPIA DIAGNOSI PSICHIATRIA/DIPENDENZE</t>
  </si>
  <si>
    <t>Dati riferiti all'anno 2020</t>
  </si>
  <si>
    <t>Pazza Idea Soc.Coop.Soc. ONLUS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</si>
</sst>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NumberFormat="1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A62" workbookViewId="0">
      <selection activeCell="C70" sqref="C70"/>
    </sheetView>
  </sheetViews>
  <sheetFormatPr defaultRowHeight="15" x14ac:dyDescent="0.25"/>
  <cols>
    <col min="1" max="1" width="19.7109375" style="12" customWidth="1"/>
    <col min="2" max="2" width="41.42578125" style="12" customWidth="1"/>
    <col min="3" max="3" width="38.28515625" style="12" customWidth="1"/>
    <col min="4" max="4" width="20.85546875" style="12" bestFit="1" customWidth="1"/>
    <col min="5" max="5" width="12.42578125" style="12" customWidth="1"/>
    <col min="6" max="6" width="15.5703125" style="13" bestFit="1" customWidth="1"/>
    <col min="7" max="7" width="11.85546875" style="3" bestFit="1" customWidth="1"/>
    <col min="8" max="16384" width="9.140625" style="3"/>
  </cols>
  <sheetData>
    <row r="1" spans="1:7" ht="38.25" x14ac:dyDescent="0.25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121</v>
      </c>
      <c r="F1" s="2" t="s">
        <v>122</v>
      </c>
    </row>
    <row r="2" spans="1:7" ht="30" x14ac:dyDescent="0.25">
      <c r="A2" s="4" t="s">
        <v>120</v>
      </c>
      <c r="B2" s="4" t="s">
        <v>56</v>
      </c>
      <c r="C2" s="4" t="s">
        <v>134</v>
      </c>
      <c r="D2" s="4" t="s">
        <v>124</v>
      </c>
      <c r="E2" s="5">
        <v>732</v>
      </c>
      <c r="F2" s="6">
        <v>99812.38</v>
      </c>
    </row>
    <row r="3" spans="1:7" ht="30" x14ac:dyDescent="0.25">
      <c r="A3" s="4" t="s">
        <v>120</v>
      </c>
      <c r="B3" s="4" t="s">
        <v>56</v>
      </c>
      <c r="C3" s="4" t="s">
        <v>133</v>
      </c>
      <c r="D3" s="4" t="s">
        <v>123</v>
      </c>
      <c r="E3" s="5">
        <v>732</v>
      </c>
      <c r="F3" s="6">
        <v>89304</v>
      </c>
    </row>
    <row r="4" spans="1:7" ht="30" x14ac:dyDescent="0.25">
      <c r="A4" s="4" t="s">
        <v>120</v>
      </c>
      <c r="B4" s="4" t="s">
        <v>0</v>
      </c>
      <c r="C4" s="4" t="s">
        <v>1</v>
      </c>
      <c r="D4" s="4" t="s">
        <v>125</v>
      </c>
      <c r="E4" s="5">
        <f>732+73</f>
        <v>805</v>
      </c>
      <c r="F4" s="6">
        <f>57112.0725+6132</f>
        <v>63244.072500000002</v>
      </c>
    </row>
    <row r="5" spans="1:7" ht="30" x14ac:dyDescent="0.25">
      <c r="A5" s="4" t="s">
        <v>120</v>
      </c>
      <c r="B5" s="4" t="s">
        <v>2</v>
      </c>
      <c r="C5" s="4" t="s">
        <v>3</v>
      </c>
      <c r="D5" s="4" t="s">
        <v>125</v>
      </c>
      <c r="E5" s="5">
        <f>1921+238</f>
        <v>2159</v>
      </c>
      <c r="F5" s="6">
        <f>207090.5235+25657.23</f>
        <v>232747.75350000002</v>
      </c>
    </row>
    <row r="6" spans="1:7" ht="30" x14ac:dyDescent="0.25">
      <c r="A6" s="4" t="s">
        <v>120</v>
      </c>
      <c r="B6" s="4" t="s">
        <v>2</v>
      </c>
      <c r="C6" s="4" t="s">
        <v>4</v>
      </c>
      <c r="D6" s="4" t="s">
        <v>125</v>
      </c>
      <c r="E6" s="5">
        <f>2688+90</f>
        <v>2778</v>
      </c>
      <c r="F6" s="6">
        <f>282014.208+4651.29</f>
        <v>286665.49799999996</v>
      </c>
    </row>
    <row r="7" spans="1:7" ht="30" x14ac:dyDescent="0.25">
      <c r="A7" s="4" t="s">
        <v>120</v>
      </c>
      <c r="B7" s="4" t="s">
        <v>5</v>
      </c>
      <c r="C7" s="4" t="s">
        <v>7</v>
      </c>
      <c r="D7" s="4" t="s">
        <v>125</v>
      </c>
      <c r="E7" s="5">
        <f>1093+367+264</f>
        <v>1724</v>
      </c>
      <c r="F7" s="6">
        <v>0</v>
      </c>
    </row>
    <row r="8" spans="1:7" ht="30" x14ac:dyDescent="0.25">
      <c r="A8" s="4" t="s">
        <v>120</v>
      </c>
      <c r="B8" s="4" t="s">
        <v>5</v>
      </c>
      <c r="C8" s="4" t="s">
        <v>115</v>
      </c>
      <c r="D8" s="4" t="s">
        <v>125</v>
      </c>
      <c r="E8" s="5">
        <v>1184</v>
      </c>
      <c r="F8" s="6">
        <v>0</v>
      </c>
    </row>
    <row r="9" spans="1:7" ht="30" x14ac:dyDescent="0.25">
      <c r="A9" s="4" t="s">
        <v>120</v>
      </c>
      <c r="B9" s="4" t="s">
        <v>5</v>
      </c>
      <c r="C9" s="4" t="s">
        <v>8</v>
      </c>
      <c r="D9" s="4" t="s">
        <v>125</v>
      </c>
      <c r="E9" s="5">
        <f>1384+59</f>
        <v>1443</v>
      </c>
      <c r="F9" s="6">
        <v>0</v>
      </c>
    </row>
    <row r="10" spans="1:7" ht="30" x14ac:dyDescent="0.25">
      <c r="A10" s="4" t="s">
        <v>120</v>
      </c>
      <c r="B10" s="4" t="s">
        <v>9</v>
      </c>
      <c r="C10" s="4" t="s">
        <v>6</v>
      </c>
      <c r="D10" s="4" t="s">
        <v>124</v>
      </c>
      <c r="E10" s="5">
        <f>2022+704+566</f>
        <v>3292</v>
      </c>
      <c r="F10" s="6">
        <v>0</v>
      </c>
    </row>
    <row r="11" spans="1:7" ht="30" x14ac:dyDescent="0.25">
      <c r="A11" s="4" t="s">
        <v>120</v>
      </c>
      <c r="B11" s="4" t="s">
        <v>12</v>
      </c>
      <c r="C11" s="4" t="s">
        <v>13</v>
      </c>
      <c r="D11" s="4" t="s">
        <v>124</v>
      </c>
      <c r="E11" s="5">
        <f>3352+503</f>
        <v>3855</v>
      </c>
      <c r="F11" s="6">
        <f>422519.39+46303.53</f>
        <v>468822.92000000004</v>
      </c>
    </row>
    <row r="12" spans="1:7" ht="30" x14ac:dyDescent="0.25">
      <c r="A12" s="4" t="s">
        <v>120</v>
      </c>
      <c r="B12" s="4" t="s">
        <v>15</v>
      </c>
      <c r="C12" s="4" t="s">
        <v>14</v>
      </c>
      <c r="D12" s="4" t="s">
        <v>124</v>
      </c>
      <c r="E12" s="5">
        <v>2938</v>
      </c>
      <c r="F12" s="6">
        <v>271615.07</v>
      </c>
      <c r="G12" s="7"/>
    </row>
    <row r="13" spans="1:7" ht="30" x14ac:dyDescent="0.25">
      <c r="A13" s="4" t="s">
        <v>120</v>
      </c>
      <c r="B13" s="4" t="s">
        <v>64</v>
      </c>
      <c r="C13" s="4" t="s">
        <v>65</v>
      </c>
      <c r="D13" s="4" t="s">
        <v>123</v>
      </c>
      <c r="E13" s="5">
        <v>5120</v>
      </c>
      <c r="F13" s="6">
        <v>397209.60000000009</v>
      </c>
    </row>
    <row r="14" spans="1:7" ht="30" x14ac:dyDescent="0.25">
      <c r="A14" s="4" t="s">
        <v>120</v>
      </c>
      <c r="B14" s="4" t="s">
        <v>16</v>
      </c>
      <c r="C14" s="4" t="s">
        <v>17</v>
      </c>
      <c r="D14" s="4" t="s">
        <v>123</v>
      </c>
      <c r="E14" s="5">
        <f>2578+540</f>
        <v>3118</v>
      </c>
      <c r="F14" s="6">
        <f>258770.96+40310.6</f>
        <v>299081.56</v>
      </c>
    </row>
    <row r="15" spans="1:7" ht="30" x14ac:dyDescent="0.25">
      <c r="A15" s="4" t="s">
        <v>120</v>
      </c>
      <c r="B15" s="4" t="s">
        <v>16</v>
      </c>
      <c r="C15" s="4" t="s">
        <v>68</v>
      </c>
      <c r="D15" s="4" t="s">
        <v>125</v>
      </c>
      <c r="E15" s="5">
        <v>1464</v>
      </c>
      <c r="F15" s="6">
        <v>83997</v>
      </c>
    </row>
    <row r="16" spans="1:7" ht="30" x14ac:dyDescent="0.25">
      <c r="A16" s="4" t="s">
        <v>120</v>
      </c>
      <c r="B16" s="4" t="s">
        <v>20</v>
      </c>
      <c r="C16" s="4" t="s">
        <v>21</v>
      </c>
      <c r="D16" s="4" t="s">
        <v>129</v>
      </c>
      <c r="E16" s="5">
        <v>41</v>
      </c>
      <c r="F16" s="6">
        <v>7733</v>
      </c>
    </row>
    <row r="17" spans="1:6" ht="30" x14ac:dyDescent="0.25">
      <c r="A17" s="4" t="s">
        <v>120</v>
      </c>
      <c r="B17" s="4" t="s">
        <v>27</v>
      </c>
      <c r="C17" s="4" t="s">
        <v>28</v>
      </c>
      <c r="D17" s="4" t="s">
        <v>123</v>
      </c>
      <c r="E17" s="5">
        <f>1197+268</f>
        <v>1465</v>
      </c>
      <c r="F17" s="6">
        <f>104854.8+23048</f>
        <v>127902.8</v>
      </c>
    </row>
    <row r="18" spans="1:6" ht="30" x14ac:dyDescent="0.25">
      <c r="A18" s="4" t="s">
        <v>120</v>
      </c>
      <c r="B18" s="4" t="s">
        <v>27</v>
      </c>
      <c r="C18" s="4" t="s">
        <v>29</v>
      </c>
      <c r="D18" s="4" t="s">
        <v>124</v>
      </c>
      <c r="E18" s="5">
        <f>1276+814</f>
        <v>2090</v>
      </c>
      <c r="F18" s="6">
        <f>170984+14730.64</f>
        <v>185714.64</v>
      </c>
    </row>
    <row r="19" spans="1:6" ht="30" x14ac:dyDescent="0.25">
      <c r="A19" s="4" t="s">
        <v>120</v>
      </c>
      <c r="B19" s="4" t="s">
        <v>27</v>
      </c>
      <c r="C19" s="4" t="s">
        <v>30</v>
      </c>
      <c r="D19" s="4" t="s">
        <v>125</v>
      </c>
      <c r="E19" s="5">
        <f>732+173</f>
        <v>905</v>
      </c>
      <c r="F19" s="6">
        <f>60756+13623.75</f>
        <v>74379.75</v>
      </c>
    </row>
    <row r="20" spans="1:6" ht="30" x14ac:dyDescent="0.25">
      <c r="A20" s="4" t="s">
        <v>120</v>
      </c>
      <c r="B20" s="4" t="s">
        <v>78</v>
      </c>
      <c r="C20" s="4" t="s">
        <v>79</v>
      </c>
      <c r="D20" s="4" t="s">
        <v>125</v>
      </c>
      <c r="E20" s="5">
        <v>366</v>
      </c>
      <c r="F20" s="6">
        <v>33105.24</v>
      </c>
    </row>
    <row r="21" spans="1:6" ht="30" x14ac:dyDescent="0.25">
      <c r="A21" s="4" t="s">
        <v>120</v>
      </c>
      <c r="B21" s="4" t="s">
        <v>34</v>
      </c>
      <c r="C21" s="4" t="s">
        <v>82</v>
      </c>
      <c r="D21" s="4" t="s">
        <v>124</v>
      </c>
      <c r="E21" s="5">
        <v>331</v>
      </c>
      <c r="F21" s="6">
        <v>53271</v>
      </c>
    </row>
    <row r="22" spans="1:6" ht="30" x14ac:dyDescent="0.25">
      <c r="A22" s="4" t="s">
        <v>120</v>
      </c>
      <c r="B22" s="4" t="s">
        <v>34</v>
      </c>
      <c r="C22" s="4" t="s">
        <v>35</v>
      </c>
      <c r="D22" s="4" t="s">
        <v>124</v>
      </c>
      <c r="E22" s="5">
        <v>246</v>
      </c>
      <c r="F22" s="6">
        <v>43385</v>
      </c>
    </row>
    <row r="23" spans="1:6" ht="30" x14ac:dyDescent="0.25">
      <c r="A23" s="4" t="s">
        <v>120</v>
      </c>
      <c r="B23" s="4" t="s">
        <v>83</v>
      </c>
      <c r="C23" s="4" t="s">
        <v>84</v>
      </c>
      <c r="D23" s="4" t="s">
        <v>124</v>
      </c>
      <c r="E23" s="5">
        <v>366</v>
      </c>
      <c r="F23" s="6">
        <v>33407.199000000001</v>
      </c>
    </row>
    <row r="24" spans="1:6" ht="30" x14ac:dyDescent="0.25">
      <c r="A24" s="4" t="s">
        <v>120</v>
      </c>
      <c r="B24" s="4" t="s">
        <v>89</v>
      </c>
      <c r="C24" s="4" t="s">
        <v>90</v>
      </c>
      <c r="D24" s="4" t="s">
        <v>124</v>
      </c>
      <c r="E24" s="5">
        <v>366</v>
      </c>
      <c r="F24" s="6">
        <v>54690</v>
      </c>
    </row>
    <row r="25" spans="1:6" ht="30" x14ac:dyDescent="0.25">
      <c r="A25" s="4" t="s">
        <v>120</v>
      </c>
      <c r="B25" s="4" t="s">
        <v>38</v>
      </c>
      <c r="C25" s="4" t="s">
        <v>39</v>
      </c>
      <c r="D25" s="4" t="s">
        <v>125</v>
      </c>
      <c r="E25" s="5">
        <v>675</v>
      </c>
      <c r="F25" s="6">
        <v>69828.899999999994</v>
      </c>
    </row>
    <row r="26" spans="1:6" ht="30" x14ac:dyDescent="0.25">
      <c r="A26" s="4" t="s">
        <v>120</v>
      </c>
      <c r="B26" s="4" t="s">
        <v>38</v>
      </c>
      <c r="C26" s="4" t="s">
        <v>136</v>
      </c>
      <c r="D26" s="4" t="s">
        <v>125</v>
      </c>
      <c r="E26" s="5">
        <v>1749</v>
      </c>
      <c r="F26" s="6">
        <v>142044.65</v>
      </c>
    </row>
    <row r="27" spans="1:6" ht="30" x14ac:dyDescent="0.25">
      <c r="A27" s="4" t="s">
        <v>120</v>
      </c>
      <c r="B27" s="4" t="s">
        <v>38</v>
      </c>
      <c r="C27" s="4" t="s">
        <v>137</v>
      </c>
      <c r="D27" s="4" t="s">
        <v>125</v>
      </c>
      <c r="E27" s="5">
        <v>2012</v>
      </c>
      <c r="F27" s="6">
        <v>157568.04</v>
      </c>
    </row>
    <row r="28" spans="1:6" ht="30" x14ac:dyDescent="0.25">
      <c r="A28" s="4" t="s">
        <v>120</v>
      </c>
      <c r="B28" s="4" t="s">
        <v>38</v>
      </c>
      <c r="C28" s="4" t="s">
        <v>91</v>
      </c>
      <c r="D28" s="4" t="s">
        <v>125</v>
      </c>
      <c r="E28" s="5">
        <v>732</v>
      </c>
      <c r="F28" s="6">
        <v>57645</v>
      </c>
    </row>
    <row r="29" spans="1:6" ht="30" x14ac:dyDescent="0.25">
      <c r="A29" s="4" t="s">
        <v>120</v>
      </c>
      <c r="B29" s="4" t="s">
        <v>38</v>
      </c>
      <c r="C29" s="4" t="s">
        <v>92</v>
      </c>
      <c r="D29" s="4" t="s">
        <v>125</v>
      </c>
      <c r="E29" s="5">
        <v>812</v>
      </c>
      <c r="F29" s="6">
        <v>66292.38</v>
      </c>
    </row>
    <row r="30" spans="1:6" ht="30" x14ac:dyDescent="0.25">
      <c r="A30" s="4" t="s">
        <v>120</v>
      </c>
      <c r="B30" s="4" t="s">
        <v>38</v>
      </c>
      <c r="C30" s="4" t="s">
        <v>93</v>
      </c>
      <c r="D30" s="4" t="s">
        <v>125</v>
      </c>
      <c r="E30" s="5">
        <v>366</v>
      </c>
      <c r="F30" s="6">
        <v>28822.5</v>
      </c>
    </row>
    <row r="31" spans="1:6" ht="30" x14ac:dyDescent="0.25">
      <c r="A31" s="4" t="s">
        <v>120</v>
      </c>
      <c r="B31" s="4" t="s">
        <v>38</v>
      </c>
      <c r="C31" s="4" t="s">
        <v>40</v>
      </c>
      <c r="D31" s="4" t="s">
        <v>124</v>
      </c>
      <c r="E31" s="5">
        <v>1166</v>
      </c>
      <c r="F31" s="6">
        <v>169549.61</v>
      </c>
    </row>
    <row r="32" spans="1:6" ht="30" x14ac:dyDescent="0.25">
      <c r="A32" s="4" t="s">
        <v>120</v>
      </c>
      <c r="B32" s="4" t="s">
        <v>96</v>
      </c>
      <c r="C32" s="4" t="s">
        <v>97</v>
      </c>
      <c r="D32" s="4" t="s">
        <v>125</v>
      </c>
      <c r="E32" s="5">
        <v>366</v>
      </c>
      <c r="F32" s="6">
        <v>11481.42</v>
      </c>
    </row>
    <row r="33" spans="1:7" ht="30" x14ac:dyDescent="0.25">
      <c r="A33" s="4" t="s">
        <v>120</v>
      </c>
      <c r="B33" s="4" t="s">
        <v>96</v>
      </c>
      <c r="C33" s="4" t="s">
        <v>98</v>
      </c>
      <c r="D33" s="4" t="s">
        <v>124</v>
      </c>
      <c r="E33" s="5">
        <v>1529</v>
      </c>
      <c r="F33" s="6">
        <v>230664.31999999998</v>
      </c>
    </row>
    <row r="34" spans="1:7" ht="30" x14ac:dyDescent="0.25">
      <c r="A34" s="4" t="s">
        <v>120</v>
      </c>
      <c r="B34" s="4" t="s">
        <v>41</v>
      </c>
      <c r="C34" s="4" t="s">
        <v>42</v>
      </c>
      <c r="D34" s="4" t="s">
        <v>129</v>
      </c>
      <c r="E34" s="5">
        <v>327</v>
      </c>
      <c r="F34" s="6">
        <v>50145.42</v>
      </c>
      <c r="G34" s="7"/>
    </row>
    <row r="35" spans="1:7" ht="30" x14ac:dyDescent="0.25">
      <c r="A35" s="4" t="s">
        <v>120</v>
      </c>
      <c r="B35" s="4" t="s">
        <v>43</v>
      </c>
      <c r="C35" s="4" t="s">
        <v>44</v>
      </c>
      <c r="D35" s="4" t="s">
        <v>123</v>
      </c>
      <c r="E35" s="5">
        <v>3431</v>
      </c>
      <c r="F35" s="6">
        <v>319695.76</v>
      </c>
    </row>
    <row r="36" spans="1:7" ht="30" x14ac:dyDescent="0.25">
      <c r="A36" s="4" t="s">
        <v>120</v>
      </c>
      <c r="B36" s="4" t="s">
        <v>43</v>
      </c>
      <c r="C36" s="4" t="s">
        <v>99</v>
      </c>
      <c r="D36" s="4" t="s">
        <v>125</v>
      </c>
      <c r="E36" s="5">
        <v>1118</v>
      </c>
      <c r="F36" s="6">
        <v>78588.3</v>
      </c>
    </row>
    <row r="37" spans="1:7" ht="30" x14ac:dyDescent="0.25">
      <c r="A37" s="4" t="s">
        <v>120</v>
      </c>
      <c r="B37" s="4" t="s">
        <v>45</v>
      </c>
      <c r="C37" s="4" t="s">
        <v>46</v>
      </c>
      <c r="D37" s="4" t="s">
        <v>129</v>
      </c>
      <c r="E37" s="5">
        <v>29</v>
      </c>
      <c r="F37" s="6">
        <v>4466</v>
      </c>
    </row>
    <row r="38" spans="1:7" ht="30" x14ac:dyDescent="0.25">
      <c r="A38" s="4" t="s">
        <v>120</v>
      </c>
      <c r="B38" s="4" t="s">
        <v>100</v>
      </c>
      <c r="C38" s="4" t="s">
        <v>101</v>
      </c>
      <c r="D38" s="4" t="s">
        <v>124</v>
      </c>
      <c r="E38" s="5">
        <v>366</v>
      </c>
      <c r="F38" s="6">
        <v>30165.72</v>
      </c>
    </row>
    <row r="39" spans="1:7" ht="30" x14ac:dyDescent="0.25">
      <c r="A39" s="4" t="s">
        <v>120</v>
      </c>
      <c r="B39" s="4" t="s">
        <v>153</v>
      </c>
      <c r="C39" s="4" t="s">
        <v>47</v>
      </c>
      <c r="D39" s="4" t="s">
        <v>125</v>
      </c>
      <c r="E39" s="5">
        <v>1107</v>
      </c>
      <c r="F39" s="6">
        <f>67383.32+185.16</f>
        <v>67568.48000000001</v>
      </c>
    </row>
    <row r="40" spans="1:7" ht="30" x14ac:dyDescent="0.25">
      <c r="A40" s="4" t="s">
        <v>120</v>
      </c>
      <c r="B40" s="4" t="s">
        <v>153</v>
      </c>
      <c r="C40" s="4" t="s">
        <v>102</v>
      </c>
      <c r="D40" s="4" t="s">
        <v>125</v>
      </c>
      <c r="E40" s="5">
        <v>1830</v>
      </c>
      <c r="F40" s="6">
        <v>112947.6</v>
      </c>
    </row>
    <row r="41" spans="1:7" ht="30" x14ac:dyDescent="0.25">
      <c r="A41" s="4" t="s">
        <v>120</v>
      </c>
      <c r="B41" s="4" t="s">
        <v>48</v>
      </c>
      <c r="C41" s="4" t="s">
        <v>49</v>
      </c>
      <c r="D41" s="4" t="s">
        <v>124</v>
      </c>
      <c r="E41" s="5">
        <v>862</v>
      </c>
      <c r="F41" s="6">
        <v>125613.4</v>
      </c>
      <c r="G41" s="7"/>
    </row>
    <row r="42" spans="1:7" ht="30" x14ac:dyDescent="0.25">
      <c r="A42" s="4" t="s">
        <v>120</v>
      </c>
      <c r="B42" s="4" t="s">
        <v>48</v>
      </c>
      <c r="C42" s="4" t="s">
        <v>103</v>
      </c>
      <c r="D42" s="4" t="s">
        <v>125</v>
      </c>
      <c r="E42" s="5">
        <v>366</v>
      </c>
      <c r="F42" s="6">
        <v>33653.150999999998</v>
      </c>
    </row>
    <row r="43" spans="1:7" ht="30" x14ac:dyDescent="0.25">
      <c r="A43" s="4" t="s">
        <v>120</v>
      </c>
      <c r="B43" s="4" t="s">
        <v>104</v>
      </c>
      <c r="C43" s="4" t="s">
        <v>105</v>
      </c>
      <c r="D43" s="4" t="s">
        <v>124</v>
      </c>
      <c r="E43" s="5">
        <v>883</v>
      </c>
      <c r="F43" s="6">
        <v>111616.05</v>
      </c>
    </row>
    <row r="44" spans="1:7" ht="30" x14ac:dyDescent="0.25">
      <c r="A44" s="4" t="s">
        <v>120</v>
      </c>
      <c r="B44" s="4" t="s">
        <v>106</v>
      </c>
      <c r="C44" s="4" t="s">
        <v>107</v>
      </c>
      <c r="D44" s="4" t="s">
        <v>125</v>
      </c>
      <c r="E44" s="5">
        <v>71</v>
      </c>
      <c r="F44" s="6">
        <v>9230</v>
      </c>
    </row>
    <row r="45" spans="1:7" ht="30" x14ac:dyDescent="0.25">
      <c r="A45" s="4" t="s">
        <v>120</v>
      </c>
      <c r="B45" s="4" t="s">
        <v>106</v>
      </c>
      <c r="C45" s="4" t="s">
        <v>108</v>
      </c>
      <c r="D45" s="4" t="s">
        <v>125</v>
      </c>
      <c r="E45" s="5">
        <v>366</v>
      </c>
      <c r="F45" s="6">
        <v>47580</v>
      </c>
    </row>
    <row r="46" spans="1:7" ht="30" x14ac:dyDescent="0.25">
      <c r="A46" s="4" t="s">
        <v>120</v>
      </c>
      <c r="B46" s="4" t="s">
        <v>52</v>
      </c>
      <c r="C46" s="4" t="s">
        <v>53</v>
      </c>
      <c r="D46" s="4" t="s">
        <v>124</v>
      </c>
      <c r="E46" s="5">
        <v>2967</v>
      </c>
      <c r="F46" s="6">
        <v>378974.91</v>
      </c>
      <c r="G46" s="7"/>
    </row>
    <row r="47" spans="1:7" ht="30" x14ac:dyDescent="0.25">
      <c r="A47" s="4" t="s">
        <v>120</v>
      </c>
      <c r="B47" s="4" t="s">
        <v>109</v>
      </c>
      <c r="C47" s="4" t="s">
        <v>110</v>
      </c>
      <c r="D47" s="4" t="s">
        <v>124</v>
      </c>
      <c r="E47" s="5">
        <v>366</v>
      </c>
      <c r="F47" s="6">
        <v>55229.4</v>
      </c>
    </row>
    <row r="48" spans="1:7" ht="30" x14ac:dyDescent="0.25">
      <c r="A48" s="4" t="s">
        <v>120</v>
      </c>
      <c r="B48" s="4" t="s">
        <v>54</v>
      </c>
      <c r="C48" s="4" t="s">
        <v>55</v>
      </c>
      <c r="D48" s="4" t="s">
        <v>124</v>
      </c>
      <c r="E48" s="5">
        <v>451</v>
      </c>
      <c r="F48" s="6">
        <v>50050</v>
      </c>
    </row>
    <row r="49" spans="1:8" x14ac:dyDescent="0.25">
      <c r="A49" s="8"/>
      <c r="B49" s="8"/>
      <c r="C49" s="8"/>
      <c r="D49" s="8"/>
      <c r="E49" s="8"/>
      <c r="F49" s="8"/>
    </row>
    <row r="50" spans="1:8" ht="38.25" x14ac:dyDescent="0.25">
      <c r="A50" s="1" t="s">
        <v>116</v>
      </c>
      <c r="B50" s="1" t="s">
        <v>117</v>
      </c>
      <c r="C50" s="1" t="s">
        <v>150</v>
      </c>
      <c r="D50" s="1" t="s">
        <v>119</v>
      </c>
      <c r="E50" s="1" t="s">
        <v>121</v>
      </c>
      <c r="F50" s="2" t="s">
        <v>122</v>
      </c>
    </row>
    <row r="51" spans="1:8" ht="30" x14ac:dyDescent="0.25">
      <c r="A51" s="4" t="s">
        <v>120</v>
      </c>
      <c r="B51" s="4" t="s">
        <v>22</v>
      </c>
      <c r="C51" s="4" t="s">
        <v>23</v>
      </c>
      <c r="D51" s="4" t="s">
        <v>142</v>
      </c>
      <c r="E51" s="5">
        <v>55</v>
      </c>
      <c r="F51" s="6">
        <v>7322.7900000000009</v>
      </c>
    </row>
    <row r="52" spans="1:8" ht="30" x14ac:dyDescent="0.25">
      <c r="A52" s="4" t="s">
        <v>120</v>
      </c>
      <c r="B52" s="4" t="s">
        <v>36</v>
      </c>
      <c r="C52" s="4" t="s">
        <v>86</v>
      </c>
      <c r="D52" s="4" t="s">
        <v>144</v>
      </c>
      <c r="E52" s="5">
        <v>366</v>
      </c>
      <c r="F52" s="6">
        <v>59445.090000000004</v>
      </c>
    </row>
    <row r="53" spans="1:8" ht="30" x14ac:dyDescent="0.25">
      <c r="A53" s="4" t="s">
        <v>120</v>
      </c>
      <c r="B53" s="4" t="s">
        <v>36</v>
      </c>
      <c r="C53" s="4" t="s">
        <v>37</v>
      </c>
      <c r="D53" s="4" t="s">
        <v>145</v>
      </c>
      <c r="E53" s="5">
        <v>63</v>
      </c>
      <c r="F53" s="6">
        <v>8563.4849999999988</v>
      </c>
    </row>
    <row r="54" spans="1:8" ht="30" x14ac:dyDescent="0.25">
      <c r="A54" s="4" t="s">
        <v>120</v>
      </c>
      <c r="B54" s="4" t="s">
        <v>94</v>
      </c>
      <c r="C54" s="4" t="s">
        <v>95</v>
      </c>
      <c r="D54" s="4" t="s">
        <v>144</v>
      </c>
      <c r="E54" s="5">
        <v>366</v>
      </c>
      <c r="F54" s="6">
        <v>67060.350000000006</v>
      </c>
    </row>
    <row r="55" spans="1:8" ht="30" x14ac:dyDescent="0.25">
      <c r="A55" s="4" t="s">
        <v>120</v>
      </c>
      <c r="B55" s="4" t="s">
        <v>50</v>
      </c>
      <c r="C55" s="4" t="s">
        <v>51</v>
      </c>
      <c r="D55" s="4" t="s">
        <v>146</v>
      </c>
      <c r="E55" s="5">
        <v>67</v>
      </c>
      <c r="F55" s="6">
        <v>10353.040000000001</v>
      </c>
    </row>
    <row r="56" spans="1:8" x14ac:dyDescent="0.25">
      <c r="A56" s="8"/>
      <c r="B56" s="8"/>
      <c r="C56" s="8"/>
      <c r="D56" s="8"/>
      <c r="E56" s="8"/>
      <c r="F56" s="8"/>
      <c r="G56" s="9"/>
      <c r="H56" s="10"/>
    </row>
    <row r="57" spans="1:8" ht="76.5" x14ac:dyDescent="0.25">
      <c r="A57" s="1" t="s">
        <v>116</v>
      </c>
      <c r="B57" s="1" t="s">
        <v>117</v>
      </c>
      <c r="C57" s="1" t="s">
        <v>151</v>
      </c>
      <c r="D57" s="1" t="s">
        <v>119</v>
      </c>
      <c r="E57" s="1" t="s">
        <v>152</v>
      </c>
      <c r="F57" s="11" t="s">
        <v>122</v>
      </c>
      <c r="H57" s="10"/>
    </row>
    <row r="58" spans="1:8" ht="30" x14ac:dyDescent="0.25">
      <c r="A58" s="4" t="s">
        <v>120</v>
      </c>
      <c r="B58" s="4" t="s">
        <v>2</v>
      </c>
      <c r="C58" s="4" t="s">
        <v>57</v>
      </c>
      <c r="D58" s="4" t="s">
        <v>126</v>
      </c>
      <c r="E58" s="5">
        <v>366</v>
      </c>
      <c r="F58" s="6">
        <v>10979.835300000001</v>
      </c>
    </row>
    <row r="59" spans="1:8" ht="30" x14ac:dyDescent="0.25">
      <c r="A59" s="4" t="s">
        <v>120</v>
      </c>
      <c r="B59" s="4" t="s">
        <v>58</v>
      </c>
      <c r="C59" s="4" t="s">
        <v>59</v>
      </c>
      <c r="D59" s="4" t="s">
        <v>127</v>
      </c>
      <c r="E59" s="5">
        <v>366</v>
      </c>
      <c r="F59" s="6">
        <v>26095.8</v>
      </c>
    </row>
    <row r="60" spans="1:8" ht="30" x14ac:dyDescent="0.25">
      <c r="A60" s="4" t="s">
        <v>120</v>
      </c>
      <c r="B60" s="4" t="s">
        <v>10</v>
      </c>
      <c r="C60" s="4" t="s">
        <v>11</v>
      </c>
      <c r="D60" s="4" t="s">
        <v>126</v>
      </c>
      <c r="E60" s="5">
        <f>321+366</f>
        <v>687</v>
      </c>
      <c r="F60" s="6">
        <f>12225.6+20903.28</f>
        <v>33128.879999999997</v>
      </c>
    </row>
    <row r="61" spans="1:8" ht="30" x14ac:dyDescent="0.25">
      <c r="A61" s="4" t="s">
        <v>120</v>
      </c>
      <c r="B61" s="4" t="s">
        <v>60</v>
      </c>
      <c r="C61" s="4" t="s">
        <v>61</v>
      </c>
      <c r="D61" s="4" t="s">
        <v>141</v>
      </c>
      <c r="E61" s="5">
        <v>169</v>
      </c>
      <c r="F61" s="6">
        <v>30026.67</v>
      </c>
    </row>
    <row r="62" spans="1:8" ht="30" x14ac:dyDescent="0.25">
      <c r="A62" s="4" t="s">
        <v>120</v>
      </c>
      <c r="B62" s="4" t="s">
        <v>62</v>
      </c>
      <c r="C62" s="4" t="s">
        <v>63</v>
      </c>
      <c r="D62" s="4" t="s">
        <v>126</v>
      </c>
      <c r="E62" s="5">
        <v>366</v>
      </c>
      <c r="F62" s="6">
        <v>11433.84</v>
      </c>
    </row>
    <row r="63" spans="1:8" ht="30" x14ac:dyDescent="0.25">
      <c r="A63" s="4" t="s">
        <v>120</v>
      </c>
      <c r="B63" s="4" t="s">
        <v>66</v>
      </c>
      <c r="C63" s="4" t="s">
        <v>67</v>
      </c>
      <c r="D63" s="4" t="s">
        <v>128</v>
      </c>
      <c r="E63" s="5">
        <v>126</v>
      </c>
      <c r="F63" s="6">
        <v>10386.873</v>
      </c>
    </row>
    <row r="64" spans="1:8" ht="30" x14ac:dyDescent="0.25">
      <c r="A64" s="4" t="s">
        <v>120</v>
      </c>
      <c r="B64" s="4" t="s">
        <v>69</v>
      </c>
      <c r="C64" s="4" t="s">
        <v>61</v>
      </c>
      <c r="D64" s="4" t="s">
        <v>141</v>
      </c>
      <c r="E64" s="5">
        <v>31</v>
      </c>
      <c r="F64" s="6">
        <v>5764.67</v>
      </c>
    </row>
    <row r="65" spans="1:6" ht="30" x14ac:dyDescent="0.25">
      <c r="A65" s="4" t="s">
        <v>120</v>
      </c>
      <c r="B65" s="4" t="s">
        <v>70</v>
      </c>
      <c r="C65" s="4" t="s">
        <v>71</v>
      </c>
      <c r="D65" s="4" t="s">
        <v>126</v>
      </c>
      <c r="E65" s="5">
        <v>366</v>
      </c>
      <c r="F65" s="6">
        <v>11568.599999999999</v>
      </c>
    </row>
    <row r="66" spans="1:6" ht="30" x14ac:dyDescent="0.25">
      <c r="A66" s="4" t="s">
        <v>120</v>
      </c>
      <c r="B66" s="4" t="s">
        <v>18</v>
      </c>
      <c r="C66" s="4" t="s">
        <v>19</v>
      </c>
      <c r="D66" s="4" t="s">
        <v>126</v>
      </c>
      <c r="E66" s="5">
        <v>91</v>
      </c>
      <c r="F66" s="6">
        <v>3498.2799999999993</v>
      </c>
    </row>
    <row r="67" spans="1:6" ht="30" x14ac:dyDescent="0.25">
      <c r="A67" s="4" t="s">
        <v>120</v>
      </c>
      <c r="B67" s="4" t="s">
        <v>72</v>
      </c>
      <c r="C67" s="4" t="s">
        <v>73</v>
      </c>
      <c r="D67" s="4" t="s">
        <v>126</v>
      </c>
      <c r="E67" s="5">
        <v>12</v>
      </c>
      <c r="F67" s="6">
        <v>10534.985999999999</v>
      </c>
    </row>
    <row r="68" spans="1:6" ht="30" x14ac:dyDescent="0.25">
      <c r="A68" s="4" t="s">
        <v>120</v>
      </c>
      <c r="B68" s="4" t="s">
        <v>24</v>
      </c>
      <c r="C68" s="4" t="s">
        <v>147</v>
      </c>
      <c r="D68" s="4" t="s">
        <v>138</v>
      </c>
      <c r="E68" s="5">
        <v>732</v>
      </c>
      <c r="F68" s="6">
        <v>25503.559999999998</v>
      </c>
    </row>
    <row r="69" spans="1:6" ht="30" x14ac:dyDescent="0.25">
      <c r="A69" s="4" t="s">
        <v>120</v>
      </c>
      <c r="B69" s="4" t="s">
        <v>24</v>
      </c>
      <c r="C69" s="4" t="s">
        <v>148</v>
      </c>
      <c r="D69" s="4" t="s">
        <v>140</v>
      </c>
      <c r="E69" s="5">
        <v>221</v>
      </c>
      <c r="F69" s="6">
        <v>8239.02</v>
      </c>
    </row>
    <row r="70" spans="1:6" ht="30" x14ac:dyDescent="0.25">
      <c r="A70" s="4" t="s">
        <v>120</v>
      </c>
      <c r="B70" s="4" t="s">
        <v>24</v>
      </c>
      <c r="C70" s="4" t="s">
        <v>149</v>
      </c>
      <c r="D70" s="4" t="s">
        <v>139</v>
      </c>
      <c r="E70" s="5">
        <v>286</v>
      </c>
      <c r="F70" s="6">
        <v>22579.95</v>
      </c>
    </row>
    <row r="71" spans="1:6" ht="30" x14ac:dyDescent="0.25">
      <c r="A71" s="4" t="s">
        <v>120</v>
      </c>
      <c r="B71" s="4" t="s">
        <v>25</v>
      </c>
      <c r="C71" s="4" t="s">
        <v>26</v>
      </c>
      <c r="D71" s="4" t="s">
        <v>126</v>
      </c>
      <c r="E71" s="5">
        <f>366+99</f>
        <v>465</v>
      </c>
      <c r="F71" s="6">
        <f>28313.6868+7658.62</f>
        <v>35972.306799999998</v>
      </c>
    </row>
    <row r="72" spans="1:6" ht="30" x14ac:dyDescent="0.25">
      <c r="A72" s="4" t="s">
        <v>120</v>
      </c>
      <c r="B72" s="4" t="s">
        <v>31</v>
      </c>
      <c r="C72" s="4" t="s">
        <v>32</v>
      </c>
      <c r="D72" s="4" t="s">
        <v>130</v>
      </c>
      <c r="E72" s="5">
        <v>36</v>
      </c>
      <c r="F72" s="6">
        <v>1044</v>
      </c>
    </row>
    <row r="73" spans="1:6" ht="30" x14ac:dyDescent="0.25">
      <c r="A73" s="4" t="s">
        <v>120</v>
      </c>
      <c r="B73" s="4" t="s">
        <v>74</v>
      </c>
      <c r="C73" s="4" t="s">
        <v>75</v>
      </c>
      <c r="D73" s="4" t="s">
        <v>126</v>
      </c>
      <c r="E73" s="5">
        <v>366</v>
      </c>
      <c r="F73" s="6">
        <v>51240</v>
      </c>
    </row>
    <row r="74" spans="1:6" ht="30" x14ac:dyDescent="0.25">
      <c r="A74" s="4" t="s">
        <v>120</v>
      </c>
      <c r="B74" s="4" t="s">
        <v>33</v>
      </c>
      <c r="C74" s="4" t="s">
        <v>135</v>
      </c>
      <c r="D74" s="4" t="s">
        <v>131</v>
      </c>
      <c r="E74" s="5">
        <v>423</v>
      </c>
      <c r="F74" s="6">
        <v>32903.58</v>
      </c>
    </row>
    <row r="75" spans="1:6" ht="30" x14ac:dyDescent="0.25">
      <c r="A75" s="4" t="s">
        <v>120</v>
      </c>
      <c r="B75" s="4" t="s">
        <v>76</v>
      </c>
      <c r="C75" s="4" t="s">
        <v>77</v>
      </c>
      <c r="D75" s="4" t="s">
        <v>143</v>
      </c>
      <c r="E75" s="5">
        <v>732</v>
      </c>
      <c r="F75" s="6">
        <v>102516.04</v>
      </c>
    </row>
    <row r="76" spans="1:6" ht="30" x14ac:dyDescent="0.25">
      <c r="A76" s="4" t="s">
        <v>120</v>
      </c>
      <c r="B76" s="4" t="s">
        <v>80</v>
      </c>
      <c r="C76" s="4" t="s">
        <v>81</v>
      </c>
      <c r="D76" s="4" t="s">
        <v>126</v>
      </c>
      <c r="E76" s="5">
        <v>366</v>
      </c>
      <c r="F76" s="6">
        <v>9204.9</v>
      </c>
    </row>
    <row r="77" spans="1:6" ht="30" x14ac:dyDescent="0.25">
      <c r="A77" s="4" t="s">
        <v>120</v>
      </c>
      <c r="B77" s="4" t="s">
        <v>83</v>
      </c>
      <c r="C77" s="4" t="s">
        <v>85</v>
      </c>
      <c r="D77" s="4" t="s">
        <v>130</v>
      </c>
      <c r="E77" s="5">
        <v>366</v>
      </c>
      <c r="F77" s="6">
        <v>65822.90400000001</v>
      </c>
    </row>
    <row r="78" spans="1:6" ht="30" x14ac:dyDescent="0.25">
      <c r="A78" s="4" t="s">
        <v>120</v>
      </c>
      <c r="B78" s="4" t="s">
        <v>87</v>
      </c>
      <c r="C78" s="4" t="s">
        <v>88</v>
      </c>
      <c r="D78" s="4" t="s">
        <v>132</v>
      </c>
      <c r="E78" s="5">
        <v>519</v>
      </c>
      <c r="F78" s="6">
        <v>11332.146000000001</v>
      </c>
    </row>
    <row r="79" spans="1:6" ht="30" x14ac:dyDescent="0.25">
      <c r="A79" s="4" t="s">
        <v>120</v>
      </c>
      <c r="B79" s="4" t="s">
        <v>109</v>
      </c>
      <c r="C79" s="4" t="s">
        <v>111</v>
      </c>
      <c r="D79" s="4" t="s">
        <v>132</v>
      </c>
      <c r="E79" s="5">
        <v>366</v>
      </c>
      <c r="F79" s="6">
        <v>12627</v>
      </c>
    </row>
    <row r="80" spans="1:6" ht="30" x14ac:dyDescent="0.25">
      <c r="A80" s="4" t="s">
        <v>120</v>
      </c>
      <c r="B80" s="4" t="s">
        <v>109</v>
      </c>
      <c r="C80" s="4" t="s">
        <v>112</v>
      </c>
      <c r="D80" s="4" t="s">
        <v>132</v>
      </c>
      <c r="E80" s="5">
        <v>366</v>
      </c>
      <c r="F80" s="6">
        <v>14640</v>
      </c>
    </row>
    <row r="81" spans="1:6" ht="30" x14ac:dyDescent="0.25">
      <c r="A81" s="4" t="s">
        <v>120</v>
      </c>
      <c r="B81" s="4" t="s">
        <v>113</v>
      </c>
      <c r="C81" s="4" t="s">
        <v>114</v>
      </c>
      <c r="D81" s="4" t="s">
        <v>126</v>
      </c>
      <c r="E81" s="5">
        <v>732</v>
      </c>
      <c r="F81" s="6">
        <v>36468.839999999997</v>
      </c>
    </row>
    <row r="83" spans="1:6" x14ac:dyDescent="0.25">
      <c r="E83" s="14"/>
      <c r="F83" s="15"/>
    </row>
    <row r="84" spans="1:6" x14ac:dyDescent="0.25">
      <c r="E84" s="16"/>
      <c r="F84" s="17"/>
    </row>
    <row r="85" spans="1:6" x14ac:dyDescent="0.25">
      <c r="E85" s="13"/>
    </row>
  </sheetData>
  <sortState ref="A2:G78">
    <sortCondition ref="G2:G78"/>
    <sortCondition ref="B2:B78"/>
    <sortCondition ref="C2:C78"/>
  </sortState>
  <pageMargins left="0.25" right="0.25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 Enrica</dc:creator>
  <cp:lastModifiedBy>Rossini Enrica</cp:lastModifiedBy>
  <cp:lastPrinted>2023-11-02T13:19:36Z</cp:lastPrinted>
  <dcterms:created xsi:type="dcterms:W3CDTF">2023-11-02T13:08:11Z</dcterms:created>
  <dcterms:modified xsi:type="dcterms:W3CDTF">2023-11-02T15:37:58Z</dcterms:modified>
</cp:coreProperties>
</file>